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ce544\www\syllabus\exercises\03. darcy, layers, 2d\"/>
    </mc:Choice>
  </mc:AlternateContent>
  <bookViews>
    <workbookView xWindow="120" yWindow="90" windowWidth="19965" windowHeight="11280"/>
  </bookViews>
  <sheets>
    <sheet name="Sheet1" sheetId="1" r:id="rId1"/>
    <sheet name="Sheet2" sheetId="2" r:id="rId2"/>
    <sheet name="Sheet3" sheetId="3" r:id="rId3"/>
  </sheets>
  <definedNames>
    <definedName name="a">Sheet1!$D$9</definedName>
    <definedName name="kr">Sheet1!$B$11</definedName>
    <definedName name="ks">Sheet1!$B$10</definedName>
  </definedNames>
  <calcPr calcId="162913"/>
</workbook>
</file>

<file path=xl/calcChain.xml><?xml version="1.0" encoding="utf-8"?>
<calcChain xmlns="http://schemas.openxmlformats.org/spreadsheetml/2006/main">
  <c r="E21" i="1" l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0" i="1"/>
  <c r="D20" i="1" l="1"/>
  <c r="C20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D21" i="1"/>
  <c r="C21" i="1"/>
  <c r="D9" i="1"/>
  <c r="B15" i="1" s="1"/>
  <c r="C16" i="1" l="1"/>
  <c r="C15" i="1"/>
  <c r="B16" i="1"/>
</calcChain>
</file>

<file path=xl/sharedStrings.xml><?xml version="1.0" encoding="utf-8"?>
<sst xmlns="http://schemas.openxmlformats.org/spreadsheetml/2006/main" count="16" uniqueCount="14">
  <si>
    <t>Darcy' Law in 2D - Transformations</t>
  </si>
  <si>
    <t>kr:</t>
  </si>
  <si>
    <t>ks:</t>
  </si>
  <si>
    <t>x</t>
  </si>
  <si>
    <t>y</t>
  </si>
  <si>
    <t>Hydraulic Conductivity Tensor</t>
  </si>
  <si>
    <r>
      <rPr>
        <b/>
        <sz val="11"/>
        <color indexed="8"/>
        <rFont val="Symbol"/>
        <family val="1"/>
        <charset val="2"/>
      </rPr>
      <t>a</t>
    </r>
    <r>
      <rPr>
        <b/>
        <sz val="11"/>
        <color indexed="8"/>
        <rFont val="Calibri"/>
        <family val="2"/>
      </rPr>
      <t>:</t>
    </r>
  </si>
  <si>
    <t>[deg]</t>
  </si>
  <si>
    <t>[rad]</t>
  </si>
  <si>
    <t>a</t>
  </si>
  <si>
    <t>kx</t>
  </si>
  <si>
    <t>ky</t>
  </si>
  <si>
    <t>Brigham Young University - CE En 544</t>
  </si>
  <si>
    <t>kyx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</si>
</sst>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Symbol"/>
      <family val="1"/>
      <charset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2" borderId="0" xfId="0" applyFont="1" applyFill="1" applyAlignment="1">
      <alignment horizontal="center"/>
    </xf>
    <xf numFmtId="0" fontId="0" fillId="0" borderId="0" xfId="0" applyFont="1"/>
    <xf numFmtId="2" fontId="0" fillId="2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164" fontId="0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Sheet1!$C$19</c:f>
              <c:strCache>
                <c:ptCount val="1"/>
                <c:pt idx="0">
                  <c:v>kx</c:v>
                </c:pt>
              </c:strCache>
            </c:strRef>
          </c:tx>
          <c:marker>
            <c:symbol val="none"/>
          </c:marker>
          <c:xVal>
            <c:numRef>
              <c:f>Sheet1!$B$21:$B$38</c:f>
              <c:numCache>
                <c:formatCode>General</c:formatCode>
                <c:ptCount val="18"/>
                <c:pt idx="0">
                  <c:v>-5</c:v>
                </c:pt>
                <c:pt idx="1">
                  <c:v>-10</c:v>
                </c:pt>
                <c:pt idx="2">
                  <c:v>-15</c:v>
                </c:pt>
                <c:pt idx="3">
                  <c:v>-20</c:v>
                </c:pt>
                <c:pt idx="4">
                  <c:v>-25</c:v>
                </c:pt>
                <c:pt idx="5">
                  <c:v>-30</c:v>
                </c:pt>
                <c:pt idx="6">
                  <c:v>-35</c:v>
                </c:pt>
                <c:pt idx="7">
                  <c:v>-40</c:v>
                </c:pt>
                <c:pt idx="8">
                  <c:v>-45</c:v>
                </c:pt>
                <c:pt idx="9">
                  <c:v>-50</c:v>
                </c:pt>
                <c:pt idx="10">
                  <c:v>-55</c:v>
                </c:pt>
                <c:pt idx="11">
                  <c:v>-60</c:v>
                </c:pt>
                <c:pt idx="12">
                  <c:v>-65</c:v>
                </c:pt>
                <c:pt idx="13">
                  <c:v>-70</c:v>
                </c:pt>
                <c:pt idx="14">
                  <c:v>-75</c:v>
                </c:pt>
                <c:pt idx="15">
                  <c:v>-80</c:v>
                </c:pt>
                <c:pt idx="16">
                  <c:v>-85</c:v>
                </c:pt>
                <c:pt idx="17">
                  <c:v>-90</c:v>
                </c:pt>
              </c:numCache>
            </c:numRef>
          </c:xVal>
          <c:yVal>
            <c:numRef>
              <c:f>Sheet1!$C$21:$C$38</c:f>
              <c:numCache>
                <c:formatCode>0.0000</c:formatCode>
                <c:ptCount val="18"/>
                <c:pt idx="0">
                  <c:v>4.9696155060244161E-3</c:v>
                </c:pt>
                <c:pt idx="1">
                  <c:v>4.8793852415718163E-3</c:v>
                </c:pt>
                <c:pt idx="2">
                  <c:v>4.7320508075688779E-3</c:v>
                </c:pt>
                <c:pt idx="3">
                  <c:v>4.5320888862379564E-3</c:v>
                </c:pt>
                <c:pt idx="4">
                  <c:v>4.2855752193730785E-3</c:v>
                </c:pt>
                <c:pt idx="5">
                  <c:v>4.000000000000001E-3</c:v>
                </c:pt>
                <c:pt idx="6">
                  <c:v>3.6840402866513372E-3</c:v>
                </c:pt>
                <c:pt idx="7">
                  <c:v>3.3472963553338605E-3</c:v>
                </c:pt>
                <c:pt idx="8">
                  <c:v>3.0000000000000005E-3</c:v>
                </c:pt>
                <c:pt idx="9">
                  <c:v>2.6527036446661392E-3</c:v>
                </c:pt>
                <c:pt idx="10">
                  <c:v>2.3159597133486629E-3</c:v>
                </c:pt>
                <c:pt idx="11">
                  <c:v>2.0000000000000005E-3</c:v>
                </c:pt>
                <c:pt idx="12">
                  <c:v>1.7144247806269214E-3</c:v>
                </c:pt>
                <c:pt idx="13">
                  <c:v>1.4679111137620442E-3</c:v>
                </c:pt>
                <c:pt idx="14">
                  <c:v>1.2679491924311227E-3</c:v>
                </c:pt>
                <c:pt idx="15">
                  <c:v>1.1206147584281833E-3</c:v>
                </c:pt>
                <c:pt idx="16">
                  <c:v>1.0303844939755838E-3</c:v>
                </c:pt>
                <c:pt idx="17">
                  <c:v>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7A-459D-A596-7DFF4C3674E7}"/>
            </c:ext>
          </c:extLst>
        </c:ser>
        <c:ser>
          <c:idx val="1"/>
          <c:order val="1"/>
          <c:tx>
            <c:strRef>
              <c:f>Sheet1!$D$19</c:f>
              <c:strCache>
                <c:ptCount val="1"/>
                <c:pt idx="0">
                  <c:v>ky</c:v>
                </c:pt>
              </c:strCache>
            </c:strRef>
          </c:tx>
          <c:marker>
            <c:symbol val="none"/>
          </c:marker>
          <c:xVal>
            <c:numRef>
              <c:f>Sheet1!$B$21:$B$38</c:f>
              <c:numCache>
                <c:formatCode>General</c:formatCode>
                <c:ptCount val="18"/>
                <c:pt idx="0">
                  <c:v>-5</c:v>
                </c:pt>
                <c:pt idx="1">
                  <c:v>-10</c:v>
                </c:pt>
                <c:pt idx="2">
                  <c:v>-15</c:v>
                </c:pt>
                <c:pt idx="3">
                  <c:v>-20</c:v>
                </c:pt>
                <c:pt idx="4">
                  <c:v>-25</c:v>
                </c:pt>
                <c:pt idx="5">
                  <c:v>-30</c:v>
                </c:pt>
                <c:pt idx="6">
                  <c:v>-35</c:v>
                </c:pt>
                <c:pt idx="7">
                  <c:v>-40</c:v>
                </c:pt>
                <c:pt idx="8">
                  <c:v>-45</c:v>
                </c:pt>
                <c:pt idx="9">
                  <c:v>-50</c:v>
                </c:pt>
                <c:pt idx="10">
                  <c:v>-55</c:v>
                </c:pt>
                <c:pt idx="11">
                  <c:v>-60</c:v>
                </c:pt>
                <c:pt idx="12">
                  <c:v>-65</c:v>
                </c:pt>
                <c:pt idx="13">
                  <c:v>-70</c:v>
                </c:pt>
                <c:pt idx="14">
                  <c:v>-75</c:v>
                </c:pt>
                <c:pt idx="15">
                  <c:v>-80</c:v>
                </c:pt>
                <c:pt idx="16">
                  <c:v>-85</c:v>
                </c:pt>
                <c:pt idx="17">
                  <c:v>-90</c:v>
                </c:pt>
              </c:numCache>
            </c:numRef>
          </c:xVal>
          <c:yVal>
            <c:numRef>
              <c:f>Sheet1!$D$21:$D$38</c:f>
              <c:numCache>
                <c:formatCode>0.0000</c:formatCode>
                <c:ptCount val="18"/>
                <c:pt idx="0">
                  <c:v>1.0303844939755838E-3</c:v>
                </c:pt>
                <c:pt idx="1">
                  <c:v>1.1206147584281831E-3</c:v>
                </c:pt>
                <c:pt idx="2">
                  <c:v>1.2679491924311227E-3</c:v>
                </c:pt>
                <c:pt idx="3">
                  <c:v>1.467911113762044E-3</c:v>
                </c:pt>
                <c:pt idx="4">
                  <c:v>1.7144247806269214E-3</c:v>
                </c:pt>
                <c:pt idx="5">
                  <c:v>2E-3</c:v>
                </c:pt>
                <c:pt idx="6">
                  <c:v>2.3159597133486621E-3</c:v>
                </c:pt>
                <c:pt idx="7">
                  <c:v>2.6527036446661388E-3</c:v>
                </c:pt>
                <c:pt idx="8">
                  <c:v>2.9999999999999996E-3</c:v>
                </c:pt>
                <c:pt idx="9">
                  <c:v>3.3472963553338609E-3</c:v>
                </c:pt>
                <c:pt idx="10">
                  <c:v>3.6840402866513376E-3</c:v>
                </c:pt>
                <c:pt idx="11">
                  <c:v>3.9999999999999992E-3</c:v>
                </c:pt>
                <c:pt idx="12">
                  <c:v>4.2855752193730785E-3</c:v>
                </c:pt>
                <c:pt idx="13">
                  <c:v>4.5320888862379546E-3</c:v>
                </c:pt>
                <c:pt idx="14">
                  <c:v>4.7320508075688779E-3</c:v>
                </c:pt>
                <c:pt idx="15">
                  <c:v>4.8793852415718163E-3</c:v>
                </c:pt>
                <c:pt idx="16">
                  <c:v>4.9696155060244161E-3</c:v>
                </c:pt>
                <c:pt idx="17">
                  <c:v>5.0000000000000001E-3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7A-459D-A596-7DFF4C3674E7}"/>
            </c:ext>
          </c:extLst>
        </c:ser>
        <c:ser>
          <c:idx val="2"/>
          <c:order val="2"/>
          <c:tx>
            <c:v>kyx</c:v>
          </c:tx>
          <c:marker>
            <c:symbol val="none"/>
          </c:marker>
          <c:xVal>
            <c:numRef>
              <c:f>Sheet1!$B$20:$B$38</c:f>
              <c:numCache>
                <c:formatCode>General</c:formatCode>
                <c:ptCount val="19"/>
                <c:pt idx="0">
                  <c:v>0</c:v>
                </c:pt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-20</c:v>
                </c:pt>
                <c:pt idx="5">
                  <c:v>-25</c:v>
                </c:pt>
                <c:pt idx="6">
                  <c:v>-30</c:v>
                </c:pt>
                <c:pt idx="7">
                  <c:v>-35</c:v>
                </c:pt>
                <c:pt idx="8">
                  <c:v>-40</c:v>
                </c:pt>
                <c:pt idx="9">
                  <c:v>-45</c:v>
                </c:pt>
                <c:pt idx="10">
                  <c:v>-50</c:v>
                </c:pt>
                <c:pt idx="11">
                  <c:v>-55</c:v>
                </c:pt>
                <c:pt idx="12">
                  <c:v>-60</c:v>
                </c:pt>
                <c:pt idx="13">
                  <c:v>-65</c:v>
                </c:pt>
                <c:pt idx="14">
                  <c:v>-70</c:v>
                </c:pt>
                <c:pt idx="15">
                  <c:v>-75</c:v>
                </c:pt>
                <c:pt idx="16">
                  <c:v>-80</c:v>
                </c:pt>
                <c:pt idx="17">
                  <c:v>-85</c:v>
                </c:pt>
                <c:pt idx="18">
                  <c:v>-90</c:v>
                </c:pt>
              </c:numCache>
            </c:numRef>
          </c:xVal>
          <c:yVal>
            <c:numRef>
              <c:f>Sheet1!$E$20:$E$38</c:f>
              <c:numCache>
                <c:formatCode>0.0000</c:formatCode>
                <c:ptCount val="19"/>
                <c:pt idx="0">
                  <c:v>0</c:v>
                </c:pt>
                <c:pt idx="1">
                  <c:v>3.4729635533386067E-4</c:v>
                </c:pt>
                <c:pt idx="2">
                  <c:v>6.8404028665133745E-4</c:v>
                </c:pt>
                <c:pt idx="3">
                  <c:v>9.999999999999998E-4</c:v>
                </c:pt>
                <c:pt idx="4">
                  <c:v>1.2855752193730785E-3</c:v>
                </c:pt>
                <c:pt idx="5">
                  <c:v>1.5320888862379561E-3</c:v>
                </c:pt>
                <c:pt idx="6">
                  <c:v>1.7320508075688772E-3</c:v>
                </c:pt>
                <c:pt idx="7">
                  <c:v>1.8793852415718167E-3</c:v>
                </c:pt>
                <c:pt idx="8">
                  <c:v>1.969615506024416E-3</c:v>
                </c:pt>
                <c:pt idx="9">
                  <c:v>2E-3</c:v>
                </c:pt>
                <c:pt idx="10">
                  <c:v>1.969615506024416E-3</c:v>
                </c:pt>
                <c:pt idx="11">
                  <c:v>1.8793852415718169E-3</c:v>
                </c:pt>
                <c:pt idx="12">
                  <c:v>1.7320508075688774E-3</c:v>
                </c:pt>
                <c:pt idx="13">
                  <c:v>1.5320888862379561E-3</c:v>
                </c:pt>
                <c:pt idx="14">
                  <c:v>1.2855752193730789E-3</c:v>
                </c:pt>
                <c:pt idx="15">
                  <c:v>9.999999999999998E-4</c:v>
                </c:pt>
                <c:pt idx="16">
                  <c:v>6.8404028665133777E-4</c:v>
                </c:pt>
                <c:pt idx="17">
                  <c:v>3.4729635533386056E-4</c:v>
                </c:pt>
                <c:pt idx="18">
                  <c:v>2.4502969098172403E-19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EA-46F6-A485-4646BEEDF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09280"/>
        <c:axId val="106210816"/>
      </c:scatterChart>
      <c:valAx>
        <c:axId val="1062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210816"/>
        <c:crosses val="autoZero"/>
        <c:crossBetween val="midCat"/>
      </c:valAx>
      <c:valAx>
        <c:axId val="106210816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209280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2</xdr:row>
      <xdr:rowOff>142874</xdr:rowOff>
    </xdr:from>
    <xdr:to>
      <xdr:col>4</xdr:col>
      <xdr:colOff>371475</xdr:colOff>
      <xdr:row>6</xdr:row>
      <xdr:rowOff>171449</xdr:rowOff>
    </xdr:to>
    <xdr:sp macro="" textlink="">
      <xdr:nvSpPr>
        <xdr:cNvPr id="4" name="TextBox 3"/>
        <xdr:cNvSpPr txBox="1"/>
      </xdr:nvSpPr>
      <xdr:spPr>
        <a:xfrm>
          <a:off x="152399" y="695324"/>
          <a:ext cx="3581401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Calculate the hydraulic</a:t>
          </a:r>
          <a:r>
            <a:rPr lang="en-US" sz="1100" baseline="0"/>
            <a:t> conductivity tensor for the bedding planes as shown on the right based on an angle of rotation.  Keep in mind that a clockwise rotation as shown in the figure is negative.</a:t>
          </a:r>
          <a:endParaRPr lang="en-US" sz="1100"/>
        </a:p>
      </xdr:txBody>
    </xdr:sp>
    <xdr:clientData/>
  </xdr:twoCellAnchor>
  <xdr:twoCellAnchor>
    <xdr:from>
      <xdr:col>9</xdr:col>
      <xdr:colOff>333375</xdr:colOff>
      <xdr:row>5</xdr:row>
      <xdr:rowOff>66675</xdr:rowOff>
    </xdr:from>
    <xdr:to>
      <xdr:col>14</xdr:col>
      <xdr:colOff>190500</xdr:colOff>
      <xdr:row>13</xdr:row>
      <xdr:rowOff>57150</xdr:rowOff>
    </xdr:to>
    <xdr:grpSp>
      <xdr:nvGrpSpPr>
        <xdr:cNvPr id="1314" name="Group 74"/>
        <xdr:cNvGrpSpPr>
          <a:grpSpLocks/>
        </xdr:cNvGrpSpPr>
      </xdr:nvGrpSpPr>
      <xdr:grpSpPr bwMode="auto">
        <a:xfrm>
          <a:off x="7077075" y="1190625"/>
          <a:ext cx="2905125" cy="1514475"/>
          <a:chOff x="6712811" y="1098125"/>
          <a:chExt cx="2907439" cy="1509959"/>
        </a:xfrm>
      </xdr:grpSpPr>
      <xdr:sp macro="" textlink="">
        <xdr:nvSpPr>
          <xdr:cNvPr id="1327" name="Line 16"/>
          <xdr:cNvSpPr>
            <a:spLocks noChangeShapeType="1"/>
          </xdr:cNvSpPr>
        </xdr:nvSpPr>
        <xdr:spPr bwMode="auto">
          <a:xfrm>
            <a:off x="6712811" y="1098125"/>
            <a:ext cx="2249008" cy="0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 type="none" w="sm" len="sm"/>
            <a:tailEnd type="none" w="sm" len="sm"/>
          </a:ln>
        </xdr:spPr>
      </xdr:sp>
      <xdr:sp macro="" textlink="">
        <xdr:nvSpPr>
          <xdr:cNvPr id="1328" name="Line 17"/>
          <xdr:cNvSpPr>
            <a:spLocks noChangeShapeType="1"/>
          </xdr:cNvSpPr>
        </xdr:nvSpPr>
        <xdr:spPr bwMode="auto">
          <a:xfrm>
            <a:off x="6937712" y="1098125"/>
            <a:ext cx="1124504" cy="1069213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 type="none" w="sm" len="sm"/>
            <a:tailEnd type="none" w="sm" len="sm"/>
          </a:ln>
        </xdr:spPr>
      </xdr:sp>
      <xdr:sp macro="" textlink="">
        <xdr:nvSpPr>
          <xdr:cNvPr id="1329" name="Line 18"/>
          <xdr:cNvSpPr>
            <a:spLocks noChangeShapeType="1"/>
          </xdr:cNvSpPr>
        </xdr:nvSpPr>
        <xdr:spPr bwMode="auto">
          <a:xfrm>
            <a:off x="7218838" y="1098125"/>
            <a:ext cx="1124504" cy="1069213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 type="none" w="sm" len="sm"/>
            <a:tailEnd type="none" w="sm" len="sm"/>
          </a:ln>
        </xdr:spPr>
      </xdr:sp>
      <xdr:sp macro="" textlink="">
        <xdr:nvSpPr>
          <xdr:cNvPr id="1330" name="Line 19"/>
          <xdr:cNvSpPr>
            <a:spLocks noChangeShapeType="1"/>
          </xdr:cNvSpPr>
        </xdr:nvSpPr>
        <xdr:spPr bwMode="auto">
          <a:xfrm>
            <a:off x="7499964" y="1098125"/>
            <a:ext cx="1124504" cy="1069213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 type="none" w="sm" len="sm"/>
            <a:tailEnd type="none" w="sm" len="sm"/>
          </a:ln>
        </xdr:spPr>
      </xdr:sp>
      <xdr:sp macro="" textlink="">
        <xdr:nvSpPr>
          <xdr:cNvPr id="1331" name="Line 20"/>
          <xdr:cNvSpPr>
            <a:spLocks noChangeShapeType="1"/>
          </xdr:cNvSpPr>
        </xdr:nvSpPr>
        <xdr:spPr bwMode="auto">
          <a:xfrm>
            <a:off x="7781090" y="1098125"/>
            <a:ext cx="1124504" cy="1069213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 type="none" w="sm" len="sm"/>
            <a:tailEnd type="none" w="sm" len="sm"/>
          </a:ln>
        </xdr:spPr>
      </xdr:sp>
      <xdr:sp macro="" textlink="">
        <xdr:nvSpPr>
          <xdr:cNvPr id="1332" name="Line 21"/>
          <xdr:cNvSpPr>
            <a:spLocks noChangeShapeType="1"/>
          </xdr:cNvSpPr>
        </xdr:nvSpPr>
        <xdr:spPr bwMode="auto">
          <a:xfrm>
            <a:off x="8062216" y="1098125"/>
            <a:ext cx="1124504" cy="1069213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 type="none" w="sm" len="sm"/>
            <a:tailEnd type="none" w="sm" len="sm"/>
          </a:ln>
        </xdr:spPr>
      </xdr:sp>
      <xdr:sp macro="" textlink="">
        <xdr:nvSpPr>
          <xdr:cNvPr id="1333" name="Line 22"/>
          <xdr:cNvSpPr>
            <a:spLocks noChangeShapeType="1"/>
          </xdr:cNvSpPr>
        </xdr:nvSpPr>
        <xdr:spPr bwMode="auto">
          <a:xfrm>
            <a:off x="8343342" y="1098125"/>
            <a:ext cx="1124504" cy="1069213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 type="none" w="sm" len="sm"/>
            <a:tailEnd type="none" w="sm" len="sm"/>
          </a:ln>
        </xdr:spPr>
      </xdr:sp>
      <xdr:sp macro="" textlink="">
        <xdr:nvSpPr>
          <xdr:cNvPr id="60" name="Text Box 23"/>
          <xdr:cNvSpPr txBox="1">
            <a:spLocks noChangeArrowheads="1"/>
          </xdr:cNvSpPr>
        </xdr:nvSpPr>
        <xdr:spPr bwMode="auto">
          <a:xfrm>
            <a:off x="7446820" y="2218724"/>
            <a:ext cx="2173430" cy="389360"/>
          </a:xfrm>
          <a:prstGeom prst="rect">
            <a:avLst/>
          </a:prstGeom>
          <a:noFill/>
          <a:ln w="12700">
            <a:noFill/>
            <a:miter lim="800000"/>
            <a:headEnd type="none" w="sm" len="sm"/>
            <a:tailEnd type="none" w="sm" len="sm"/>
          </a:ln>
        </xdr:spPr>
        <xdr:txBody>
          <a:bodyPr wrap="square">
            <a:no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n-US">
                <a:solidFill>
                  <a:srgbClr val="FF0000"/>
                </a:solidFill>
                <a:latin typeface="Arial" pitchFamily="34" charset="0"/>
              </a:rPr>
              <a:t>Bedding Planes</a:t>
            </a:r>
          </a:p>
        </xdr:txBody>
      </xdr:sp>
    </xdr:grpSp>
    <xdr:clientData/>
  </xdr:twoCellAnchor>
  <xdr:twoCellAnchor>
    <xdr:from>
      <xdr:col>5</xdr:col>
      <xdr:colOff>142875</xdr:colOff>
      <xdr:row>4</xdr:row>
      <xdr:rowOff>123825</xdr:rowOff>
    </xdr:from>
    <xdr:to>
      <xdr:col>9</xdr:col>
      <xdr:colOff>409575</xdr:colOff>
      <xdr:row>15</xdr:row>
      <xdr:rowOff>28575</xdr:rowOff>
    </xdr:to>
    <xdr:grpSp>
      <xdr:nvGrpSpPr>
        <xdr:cNvPr id="1315" name="Group 79"/>
        <xdr:cNvGrpSpPr>
          <a:grpSpLocks/>
        </xdr:cNvGrpSpPr>
      </xdr:nvGrpSpPr>
      <xdr:grpSpPr bwMode="auto">
        <a:xfrm>
          <a:off x="4187825" y="1057275"/>
          <a:ext cx="2965450" cy="2000250"/>
          <a:chOff x="4160704" y="2647949"/>
          <a:chExt cx="2960741" cy="1995036"/>
        </a:xfrm>
      </xdr:grpSpPr>
      <xdr:sp macro="" textlink="">
        <xdr:nvSpPr>
          <xdr:cNvPr id="67" name="Text Box 8"/>
          <xdr:cNvSpPr txBox="1">
            <a:spLocks noChangeArrowheads="1"/>
          </xdr:cNvSpPr>
        </xdr:nvSpPr>
        <xdr:spPr bwMode="auto">
          <a:xfrm>
            <a:off x="4836629" y="2647949"/>
            <a:ext cx="380803" cy="399007"/>
          </a:xfrm>
          <a:prstGeom prst="rect">
            <a:avLst/>
          </a:prstGeom>
          <a:noFill/>
          <a:ln w="12700">
            <a:noFill/>
            <a:miter lim="800000"/>
            <a:headEnd type="none" w="sm" len="sm"/>
            <a:tailEnd type="none" w="sm" len="sm"/>
          </a:ln>
        </xdr:spPr>
        <xdr:txBody>
          <a:bodyPr wrap="square">
            <a:no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n-US">
                <a:solidFill>
                  <a:srgbClr val="FF0000"/>
                </a:solidFill>
                <a:latin typeface="Arial" pitchFamily="34" charset="0"/>
              </a:rPr>
              <a:t>y</a:t>
            </a:r>
          </a:p>
        </xdr:txBody>
      </xdr:sp>
      <xdr:sp macro="" textlink="">
        <xdr:nvSpPr>
          <xdr:cNvPr id="68" name="Text Box 9"/>
          <xdr:cNvSpPr txBox="1">
            <a:spLocks noChangeArrowheads="1"/>
          </xdr:cNvSpPr>
        </xdr:nvSpPr>
        <xdr:spPr bwMode="auto">
          <a:xfrm>
            <a:off x="6635922" y="3702468"/>
            <a:ext cx="380803" cy="399007"/>
          </a:xfrm>
          <a:prstGeom prst="rect">
            <a:avLst/>
          </a:prstGeom>
          <a:noFill/>
          <a:ln w="12700">
            <a:noFill/>
            <a:miter lim="800000"/>
            <a:headEnd type="none" w="sm" len="sm"/>
            <a:tailEnd type="none" w="sm" len="sm"/>
          </a:ln>
        </xdr:spPr>
        <xdr:txBody>
          <a:bodyPr wrap="square">
            <a:no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n-US">
                <a:solidFill>
                  <a:srgbClr val="FF0000"/>
                </a:solidFill>
                <a:latin typeface="Arial" pitchFamily="34" charset="0"/>
              </a:rPr>
              <a:t>x</a:t>
            </a:r>
          </a:p>
        </xdr:txBody>
      </xdr:sp>
      <xdr:sp macro="" textlink="">
        <xdr:nvSpPr>
          <xdr:cNvPr id="1319" name="Line 6"/>
          <xdr:cNvSpPr>
            <a:spLocks noChangeShapeType="1"/>
          </xdr:cNvSpPr>
        </xdr:nvSpPr>
        <xdr:spPr bwMode="auto">
          <a:xfrm rot="1390068" flipH="1" flipV="1">
            <a:off x="4160704" y="3509603"/>
            <a:ext cx="716448" cy="526756"/>
          </a:xfrm>
          <a:prstGeom prst="line">
            <a:avLst/>
          </a:prstGeom>
          <a:noFill/>
          <a:ln w="12700">
            <a:solidFill>
              <a:srgbClr val="00FF00"/>
            </a:solidFill>
            <a:miter lim="800000"/>
            <a:headEnd type="none" w="sm" len="sm"/>
            <a:tailEnd type="triangle" w="lg" len="lg"/>
          </a:ln>
        </xdr:spPr>
      </xdr:sp>
      <xdr:sp macro="" textlink="">
        <xdr:nvSpPr>
          <xdr:cNvPr id="1320" name="Line 7"/>
          <xdr:cNvSpPr>
            <a:spLocks noChangeShapeType="1"/>
          </xdr:cNvSpPr>
        </xdr:nvSpPr>
        <xdr:spPr bwMode="auto">
          <a:xfrm rot="1390068" flipV="1">
            <a:off x="4954109" y="3136048"/>
            <a:ext cx="891571" cy="1245427"/>
          </a:xfrm>
          <a:prstGeom prst="line">
            <a:avLst/>
          </a:prstGeom>
          <a:noFill/>
          <a:ln w="12700">
            <a:solidFill>
              <a:srgbClr val="00FF00"/>
            </a:solidFill>
            <a:miter lim="800000"/>
            <a:headEnd type="none" w="sm" len="sm"/>
            <a:tailEnd type="triangle" w="lg" len="lg"/>
          </a:ln>
        </xdr:spPr>
      </xdr:sp>
      <xdr:sp macro="" textlink="">
        <xdr:nvSpPr>
          <xdr:cNvPr id="1321" name="Line 10"/>
          <xdr:cNvSpPr>
            <a:spLocks noChangeShapeType="1"/>
          </xdr:cNvSpPr>
        </xdr:nvSpPr>
        <xdr:spPr bwMode="auto">
          <a:xfrm rot="1390068" flipH="1" flipV="1">
            <a:off x="4493273" y="2842358"/>
            <a:ext cx="520636" cy="1261911"/>
          </a:xfrm>
          <a:prstGeom prst="line">
            <a:avLst/>
          </a:prstGeom>
          <a:noFill/>
          <a:ln w="12700">
            <a:solidFill>
              <a:srgbClr val="FF0000"/>
            </a:solidFill>
            <a:miter lim="800000"/>
            <a:headEnd type="none" w="sm" len="sm"/>
            <a:tailEnd type="triangle" w="lg" len="lg"/>
          </a:ln>
        </xdr:spPr>
      </xdr:sp>
      <xdr:sp macro="" textlink="">
        <xdr:nvSpPr>
          <xdr:cNvPr id="1322" name="Line 11"/>
          <xdr:cNvSpPr>
            <a:spLocks noChangeShapeType="1"/>
          </xdr:cNvSpPr>
        </xdr:nvSpPr>
        <xdr:spPr bwMode="auto">
          <a:xfrm rot="1390068" flipV="1">
            <a:off x="4843185" y="3675241"/>
            <a:ext cx="2278260" cy="967744"/>
          </a:xfrm>
          <a:prstGeom prst="line">
            <a:avLst/>
          </a:prstGeom>
          <a:noFill/>
          <a:ln w="12700">
            <a:solidFill>
              <a:srgbClr val="FF0000"/>
            </a:solidFill>
            <a:miter lim="800000"/>
            <a:headEnd type="none" w="sm" len="sm"/>
            <a:tailEnd type="triangle" w="lg" len="lg"/>
          </a:ln>
        </xdr:spPr>
      </xdr:sp>
      <xdr:sp macro="" textlink="">
        <xdr:nvSpPr>
          <xdr:cNvPr id="71" name="Text Box 12"/>
          <xdr:cNvSpPr txBox="1">
            <a:spLocks noChangeArrowheads="1"/>
          </xdr:cNvSpPr>
        </xdr:nvSpPr>
        <xdr:spPr bwMode="auto">
          <a:xfrm>
            <a:off x="4217824" y="3094457"/>
            <a:ext cx="380803" cy="399007"/>
          </a:xfrm>
          <a:prstGeom prst="rect">
            <a:avLst/>
          </a:prstGeom>
          <a:noFill/>
          <a:ln w="12700">
            <a:noFill/>
            <a:miter lim="800000"/>
            <a:headEnd type="none" w="sm" len="sm"/>
            <a:tailEnd type="none" w="sm" len="sm"/>
          </a:ln>
        </xdr:spPr>
        <xdr:txBody>
          <a:bodyPr wrap="square">
            <a:no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n-US">
                <a:latin typeface="Arial" pitchFamily="34" charset="0"/>
              </a:rPr>
              <a:t>s</a:t>
            </a:r>
          </a:p>
        </xdr:txBody>
      </xdr:sp>
      <xdr:sp macro="" textlink="">
        <xdr:nvSpPr>
          <xdr:cNvPr id="72" name="Text Box 13"/>
          <xdr:cNvSpPr txBox="1">
            <a:spLocks noChangeArrowheads="1"/>
          </xdr:cNvSpPr>
        </xdr:nvSpPr>
        <xdr:spPr bwMode="auto">
          <a:xfrm>
            <a:off x="5826716" y="2961455"/>
            <a:ext cx="380803" cy="399007"/>
          </a:xfrm>
          <a:prstGeom prst="rect">
            <a:avLst/>
          </a:prstGeom>
          <a:noFill/>
          <a:ln w="12700">
            <a:noFill/>
            <a:miter lim="800000"/>
            <a:headEnd type="none" w="sm" len="sm"/>
            <a:tailEnd type="none" w="sm" len="sm"/>
          </a:ln>
        </xdr:spPr>
        <xdr:txBody>
          <a:bodyPr wrap="square">
            <a:no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n-US">
                <a:latin typeface="Arial" pitchFamily="34" charset="0"/>
              </a:rPr>
              <a:t>r</a:t>
            </a:r>
          </a:p>
        </xdr:txBody>
      </xdr:sp>
      <xdr:sp macro="" textlink="">
        <xdr:nvSpPr>
          <xdr:cNvPr id="74" name="Text Box 15"/>
          <xdr:cNvSpPr txBox="1">
            <a:spLocks noChangeArrowheads="1"/>
          </xdr:cNvSpPr>
        </xdr:nvSpPr>
        <xdr:spPr bwMode="auto">
          <a:xfrm>
            <a:off x="5207911" y="3749969"/>
            <a:ext cx="380803" cy="399007"/>
          </a:xfrm>
          <a:prstGeom prst="rect">
            <a:avLst/>
          </a:prstGeom>
          <a:noFill/>
          <a:ln w="12700">
            <a:noFill/>
            <a:miter lim="800000"/>
            <a:headEnd type="none" w="sm" len="sm"/>
            <a:tailEnd type="none" w="sm" len="sm"/>
          </a:ln>
        </xdr:spPr>
        <xdr:txBody>
          <a:bodyPr wrap="square">
            <a:no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0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n-US">
                <a:solidFill>
                  <a:schemeClr val="tx2"/>
                </a:solidFill>
                <a:latin typeface="Symbol" pitchFamily="18" charset="2"/>
              </a:rPr>
              <a:t>a</a:t>
            </a:r>
          </a:p>
        </xdr:txBody>
      </xdr:sp>
      <xdr:sp macro="" textlink="">
        <xdr:nvSpPr>
          <xdr:cNvPr id="78" name="Arc 77"/>
          <xdr:cNvSpPr/>
        </xdr:nvSpPr>
        <xdr:spPr>
          <a:xfrm rot="3154839">
            <a:off x="4670614" y="3830184"/>
            <a:ext cx="560510" cy="514084"/>
          </a:xfrm>
          <a:prstGeom prst="arc">
            <a:avLst>
              <a:gd name="adj1" fmla="val 16200000"/>
              <a:gd name="adj2" fmla="val 19122526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5</xdr:col>
      <xdr:colOff>95250</xdr:colOff>
      <xdr:row>29</xdr:row>
      <xdr:rowOff>76200</xdr:rowOff>
    </xdr:from>
    <xdr:to>
      <xdr:col>12</xdr:col>
      <xdr:colOff>142875</xdr:colOff>
      <xdr:row>43</xdr:row>
      <xdr:rowOff>152400</xdr:rowOff>
    </xdr:to>
    <xdr:graphicFrame macro="">
      <xdr:nvGraphicFramePr>
        <xdr:cNvPr id="131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333375</xdr:colOff>
          <xdr:row>18</xdr:row>
          <xdr:rowOff>161925</xdr:rowOff>
        </xdr:from>
        <xdr:to>
          <xdr:col>11</xdr:col>
          <xdr:colOff>361950</xdr:colOff>
          <xdr:row>21</xdr:row>
          <xdr:rowOff>38100</xdr:rowOff>
        </xdr:to>
        <xdr:sp macro="" textlink="">
          <xdr:nvSpPr>
            <xdr:cNvPr id="1075" name="Object 12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black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333375</xdr:colOff>
          <xdr:row>21</xdr:row>
          <xdr:rowOff>161925</xdr:rowOff>
        </xdr:from>
        <xdr:to>
          <xdr:col>11</xdr:col>
          <xdr:colOff>276225</xdr:colOff>
          <xdr:row>24</xdr:row>
          <xdr:rowOff>57150</xdr:rowOff>
        </xdr:to>
        <xdr:sp macro="" textlink="">
          <xdr:nvSpPr>
            <xdr:cNvPr id="1076" name="Object 13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black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24</xdr:row>
          <xdr:rowOff>47625</xdr:rowOff>
        </xdr:from>
        <xdr:to>
          <xdr:col>11</xdr:col>
          <xdr:colOff>123825</xdr:colOff>
          <xdr:row>28</xdr:row>
          <xdr:rowOff>0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8"/>
  <sheetViews>
    <sheetView showGridLines="0" tabSelected="1" topLeftCell="A23" zoomScale="150" zoomScaleNormal="150" workbookViewId="0">
      <selection activeCell="B16" sqref="B16"/>
    </sheetView>
  </sheetViews>
  <sheetFormatPr defaultRowHeight="15" x14ac:dyDescent="0.25"/>
  <cols>
    <col min="1" max="1" width="7.140625" customWidth="1"/>
    <col min="2" max="2" width="14.5703125" customWidth="1"/>
    <col min="3" max="3" width="14.7109375" customWidth="1"/>
    <col min="4" max="4" width="14" customWidth="1"/>
    <col min="5" max="5" width="10.140625" customWidth="1"/>
    <col min="6" max="6" width="10.7109375" customWidth="1"/>
    <col min="7" max="7" width="11.42578125" customWidth="1"/>
  </cols>
  <sheetData>
    <row r="1" spans="1:18" ht="28.5" x14ac:dyDescent="0.45">
      <c r="A1" s="2" t="s">
        <v>0</v>
      </c>
    </row>
    <row r="2" spans="1:18" x14ac:dyDescent="0.25">
      <c r="A2" s="1" t="s">
        <v>12</v>
      </c>
    </row>
    <row r="9" spans="1:18" x14ac:dyDescent="0.25">
      <c r="A9" s="4" t="s">
        <v>6</v>
      </c>
      <c r="B9" s="6">
        <v>-60</v>
      </c>
      <c r="C9" s="7" t="s">
        <v>7</v>
      </c>
      <c r="D9" s="8">
        <f>RADIANS(B9)</f>
        <v>-1.0471975511965976</v>
      </c>
      <c r="E9" s="7" t="s">
        <v>8</v>
      </c>
      <c r="F9" s="7"/>
      <c r="N9" s="3"/>
      <c r="O9" s="3"/>
      <c r="P9" s="3"/>
      <c r="Q9" s="3"/>
      <c r="R9" s="3"/>
    </row>
    <row r="10" spans="1:18" x14ac:dyDescent="0.25">
      <c r="A10" s="4" t="s">
        <v>2</v>
      </c>
      <c r="B10" s="6">
        <v>1E-3</v>
      </c>
      <c r="C10" s="7"/>
      <c r="D10" s="7"/>
      <c r="E10" s="7"/>
      <c r="F10" s="7"/>
      <c r="N10" s="3"/>
      <c r="O10" s="3"/>
      <c r="P10" s="3"/>
      <c r="Q10" s="3"/>
      <c r="R10" s="3"/>
    </row>
    <row r="11" spans="1:18" x14ac:dyDescent="0.25">
      <c r="A11" s="4" t="s">
        <v>1</v>
      </c>
      <c r="B11" s="6">
        <v>5.0000000000000001E-3</v>
      </c>
      <c r="C11" s="7"/>
      <c r="D11" s="7"/>
      <c r="E11" s="7"/>
      <c r="F11" s="7"/>
      <c r="N11" s="3"/>
      <c r="O11" s="3"/>
      <c r="P11" s="3"/>
      <c r="Q11" s="3"/>
      <c r="R11" s="3"/>
    </row>
    <row r="12" spans="1:18" x14ac:dyDescent="0.25">
      <c r="A12" s="7"/>
      <c r="B12" s="7"/>
      <c r="C12" s="7"/>
      <c r="D12" s="7"/>
      <c r="E12" s="7"/>
      <c r="F12" s="7"/>
      <c r="N12" s="3"/>
      <c r="O12" s="3"/>
      <c r="P12" s="3"/>
      <c r="Q12" s="3"/>
      <c r="R12" s="3"/>
    </row>
    <row r="13" spans="1:18" x14ac:dyDescent="0.25">
      <c r="A13" s="7"/>
      <c r="B13" s="5" t="s">
        <v>5</v>
      </c>
      <c r="C13" s="5"/>
      <c r="D13" s="7"/>
      <c r="E13" s="7"/>
      <c r="F13" s="7"/>
      <c r="N13" s="3"/>
      <c r="O13" s="3"/>
      <c r="P13" s="3"/>
      <c r="Q13" s="3"/>
      <c r="R13" s="3"/>
    </row>
    <row r="14" spans="1:18" x14ac:dyDescent="0.25">
      <c r="A14" s="7"/>
      <c r="B14" s="9" t="s">
        <v>3</v>
      </c>
      <c r="C14" s="9" t="s">
        <v>4</v>
      </c>
      <c r="D14" s="7"/>
      <c r="E14" s="7"/>
      <c r="F14" s="7"/>
    </row>
    <row r="15" spans="1:18" x14ac:dyDescent="0.25">
      <c r="A15" s="10" t="s">
        <v>3</v>
      </c>
      <c r="B15" s="11">
        <f>kr*COS(a)^2+ks*SIN(a)^2</f>
        <v>2.0000000000000005E-3</v>
      </c>
      <c r="C15" s="11">
        <f>-(1/2)*(kr-ks)*SIN(2*a)</f>
        <v>1.7320508075688774E-3</v>
      </c>
      <c r="D15" s="7"/>
      <c r="E15" s="7"/>
      <c r="F15" s="7"/>
    </row>
    <row r="16" spans="1:18" x14ac:dyDescent="0.25">
      <c r="A16" s="10" t="s">
        <v>4</v>
      </c>
      <c r="B16" s="11">
        <f>-(1/2)*(kr-ks)*SIN(2*a)</f>
        <v>1.7320508075688774E-3</v>
      </c>
      <c r="C16" s="11">
        <f>kr*SIN(a)^2+ks*COS(a)^2</f>
        <v>3.9999999999999992E-3</v>
      </c>
      <c r="D16" s="7"/>
      <c r="E16" s="7"/>
      <c r="F16" s="7"/>
    </row>
    <row r="19" spans="2:5" x14ac:dyDescent="0.25">
      <c r="B19" s="12" t="s">
        <v>9</v>
      </c>
      <c r="C19" s="12" t="s">
        <v>10</v>
      </c>
      <c r="D19" s="12" t="s">
        <v>11</v>
      </c>
      <c r="E19" s="12" t="s">
        <v>13</v>
      </c>
    </row>
    <row r="20" spans="2:5" x14ac:dyDescent="0.25">
      <c r="B20" s="13">
        <v>0</v>
      </c>
      <c r="C20" s="11">
        <f t="shared" ref="C20:C38" si="0">kr*COS(RADIANS(B20))^2+ks*SIN(RADIANS(B20))^2</f>
        <v>5.0000000000000001E-3</v>
      </c>
      <c r="D20" s="11">
        <f>kr*SIN(RADIANS(B20))^2+ks*COS(RADIANS(B20))^2</f>
        <v>1E-3</v>
      </c>
      <c r="E20" s="11">
        <f>-(1/2)*(kr-ks)*SIN(2*RADIANS(B20))</f>
        <v>0</v>
      </c>
    </row>
    <row r="21" spans="2:5" x14ac:dyDescent="0.25">
      <c r="B21" s="13">
        <v>-5</v>
      </c>
      <c r="C21" s="11">
        <f t="shared" si="0"/>
        <v>4.9696155060244161E-3</v>
      </c>
      <c r="D21" s="11">
        <f t="shared" ref="D21:D38" si="1">kr*SIN(RADIANS(B21))^2+ks*COS(RADIANS(B21))^2</f>
        <v>1.0303844939755838E-3</v>
      </c>
      <c r="E21" s="11">
        <f>-(1/2)*(kr-ks)*SIN(2*RADIANS(B21))</f>
        <v>3.4729635533386067E-4</v>
      </c>
    </row>
    <row r="22" spans="2:5" x14ac:dyDescent="0.25">
      <c r="B22" s="13">
        <v>-10</v>
      </c>
      <c r="C22" s="11">
        <f t="shared" si="0"/>
        <v>4.8793852415718163E-3</v>
      </c>
      <c r="D22" s="11">
        <f t="shared" si="1"/>
        <v>1.1206147584281831E-3</v>
      </c>
      <c r="E22" s="11">
        <f>-(1/2)*(kr-ks)*SIN(2*RADIANS(B22))</f>
        <v>6.8404028665133745E-4</v>
      </c>
    </row>
    <row r="23" spans="2:5" x14ac:dyDescent="0.25">
      <c r="B23" s="13">
        <v>-15</v>
      </c>
      <c r="C23" s="11">
        <f t="shared" si="0"/>
        <v>4.7320508075688779E-3</v>
      </c>
      <c r="D23" s="11">
        <f t="shared" si="1"/>
        <v>1.2679491924311227E-3</v>
      </c>
      <c r="E23" s="11">
        <f>-(1/2)*(kr-ks)*SIN(2*RADIANS(B23))</f>
        <v>9.999999999999998E-4</v>
      </c>
    </row>
    <row r="24" spans="2:5" x14ac:dyDescent="0.25">
      <c r="B24" s="13">
        <v>-20</v>
      </c>
      <c r="C24" s="11">
        <f t="shared" si="0"/>
        <v>4.5320888862379564E-3</v>
      </c>
      <c r="D24" s="11">
        <f t="shared" si="1"/>
        <v>1.467911113762044E-3</v>
      </c>
      <c r="E24" s="11">
        <f>-(1/2)*(kr-ks)*SIN(2*RADIANS(B24))</f>
        <v>1.2855752193730785E-3</v>
      </c>
    </row>
    <row r="25" spans="2:5" x14ac:dyDescent="0.25">
      <c r="B25" s="13">
        <v>-25</v>
      </c>
      <c r="C25" s="11">
        <f t="shared" si="0"/>
        <v>4.2855752193730785E-3</v>
      </c>
      <c r="D25" s="11">
        <f t="shared" si="1"/>
        <v>1.7144247806269214E-3</v>
      </c>
      <c r="E25" s="11">
        <f>-(1/2)*(kr-ks)*SIN(2*RADIANS(B25))</f>
        <v>1.5320888862379561E-3</v>
      </c>
    </row>
    <row r="26" spans="2:5" x14ac:dyDescent="0.25">
      <c r="B26" s="13">
        <v>-30</v>
      </c>
      <c r="C26" s="11">
        <f t="shared" si="0"/>
        <v>4.000000000000001E-3</v>
      </c>
      <c r="D26" s="11">
        <f t="shared" si="1"/>
        <v>2E-3</v>
      </c>
      <c r="E26" s="11">
        <f>-(1/2)*(kr-ks)*SIN(2*RADIANS(B26))</f>
        <v>1.7320508075688772E-3</v>
      </c>
    </row>
    <row r="27" spans="2:5" x14ac:dyDescent="0.25">
      <c r="B27" s="13">
        <v>-35</v>
      </c>
      <c r="C27" s="11">
        <f t="shared" si="0"/>
        <v>3.6840402866513372E-3</v>
      </c>
      <c r="D27" s="11">
        <f t="shared" si="1"/>
        <v>2.3159597133486621E-3</v>
      </c>
      <c r="E27" s="11">
        <f>-(1/2)*(kr-ks)*SIN(2*RADIANS(B27))</f>
        <v>1.8793852415718167E-3</v>
      </c>
    </row>
    <row r="28" spans="2:5" x14ac:dyDescent="0.25">
      <c r="B28" s="13">
        <v>-40</v>
      </c>
      <c r="C28" s="11">
        <f t="shared" si="0"/>
        <v>3.3472963553338605E-3</v>
      </c>
      <c r="D28" s="11">
        <f t="shared" si="1"/>
        <v>2.6527036446661388E-3</v>
      </c>
      <c r="E28" s="11">
        <f>-(1/2)*(kr-ks)*SIN(2*RADIANS(B28))</f>
        <v>1.969615506024416E-3</v>
      </c>
    </row>
    <row r="29" spans="2:5" x14ac:dyDescent="0.25">
      <c r="B29" s="13">
        <v>-45</v>
      </c>
      <c r="C29" s="11">
        <f t="shared" si="0"/>
        <v>3.0000000000000005E-3</v>
      </c>
      <c r="D29" s="11">
        <f t="shared" si="1"/>
        <v>2.9999999999999996E-3</v>
      </c>
      <c r="E29" s="11">
        <f>-(1/2)*(kr-ks)*SIN(2*RADIANS(B29))</f>
        <v>2E-3</v>
      </c>
    </row>
    <row r="30" spans="2:5" x14ac:dyDescent="0.25">
      <c r="B30" s="13">
        <v>-50</v>
      </c>
      <c r="C30" s="11">
        <f t="shared" si="0"/>
        <v>2.6527036446661392E-3</v>
      </c>
      <c r="D30" s="11">
        <f t="shared" si="1"/>
        <v>3.3472963553338609E-3</v>
      </c>
      <c r="E30" s="11">
        <f>-(1/2)*(kr-ks)*SIN(2*RADIANS(B30))</f>
        <v>1.969615506024416E-3</v>
      </c>
    </row>
    <row r="31" spans="2:5" x14ac:dyDescent="0.25">
      <c r="B31" s="13">
        <v>-55</v>
      </c>
      <c r="C31" s="11">
        <f t="shared" si="0"/>
        <v>2.3159597133486629E-3</v>
      </c>
      <c r="D31" s="11">
        <f t="shared" si="1"/>
        <v>3.6840402866513376E-3</v>
      </c>
      <c r="E31" s="11">
        <f>-(1/2)*(kr-ks)*SIN(2*RADIANS(B31))</f>
        <v>1.8793852415718169E-3</v>
      </c>
    </row>
    <row r="32" spans="2:5" x14ac:dyDescent="0.25">
      <c r="B32" s="13">
        <v>-60</v>
      </c>
      <c r="C32" s="11">
        <f t="shared" si="0"/>
        <v>2.0000000000000005E-3</v>
      </c>
      <c r="D32" s="11">
        <f t="shared" si="1"/>
        <v>3.9999999999999992E-3</v>
      </c>
      <c r="E32" s="11">
        <f>-(1/2)*(kr-ks)*SIN(2*RADIANS(B32))</f>
        <v>1.7320508075688774E-3</v>
      </c>
    </row>
    <row r="33" spans="2:5" x14ac:dyDescent="0.25">
      <c r="B33" s="13">
        <v>-65</v>
      </c>
      <c r="C33" s="11">
        <f t="shared" si="0"/>
        <v>1.7144247806269214E-3</v>
      </c>
      <c r="D33" s="11">
        <f t="shared" si="1"/>
        <v>4.2855752193730785E-3</v>
      </c>
      <c r="E33" s="11">
        <f>-(1/2)*(kr-ks)*SIN(2*RADIANS(B33))</f>
        <v>1.5320888862379561E-3</v>
      </c>
    </row>
    <row r="34" spans="2:5" x14ac:dyDescent="0.25">
      <c r="B34" s="13">
        <v>-70</v>
      </c>
      <c r="C34" s="11">
        <f t="shared" si="0"/>
        <v>1.4679111137620442E-3</v>
      </c>
      <c r="D34" s="11">
        <f t="shared" si="1"/>
        <v>4.5320888862379546E-3</v>
      </c>
      <c r="E34" s="11">
        <f>-(1/2)*(kr-ks)*SIN(2*RADIANS(B34))</f>
        <v>1.2855752193730789E-3</v>
      </c>
    </row>
    <row r="35" spans="2:5" x14ac:dyDescent="0.25">
      <c r="B35" s="13">
        <v>-75</v>
      </c>
      <c r="C35" s="11">
        <f t="shared" si="0"/>
        <v>1.2679491924311227E-3</v>
      </c>
      <c r="D35" s="11">
        <f t="shared" si="1"/>
        <v>4.7320508075688779E-3</v>
      </c>
      <c r="E35" s="11">
        <f>-(1/2)*(kr-ks)*SIN(2*RADIANS(B35))</f>
        <v>9.999999999999998E-4</v>
      </c>
    </row>
    <row r="36" spans="2:5" x14ac:dyDescent="0.25">
      <c r="B36" s="13">
        <v>-80</v>
      </c>
      <c r="C36" s="11">
        <f t="shared" si="0"/>
        <v>1.1206147584281833E-3</v>
      </c>
      <c r="D36" s="11">
        <f t="shared" si="1"/>
        <v>4.8793852415718163E-3</v>
      </c>
      <c r="E36" s="11">
        <f>-(1/2)*(kr-ks)*SIN(2*RADIANS(B36))</f>
        <v>6.8404028665133777E-4</v>
      </c>
    </row>
    <row r="37" spans="2:5" x14ac:dyDescent="0.25">
      <c r="B37" s="13">
        <v>-85</v>
      </c>
      <c r="C37" s="11">
        <f t="shared" si="0"/>
        <v>1.0303844939755838E-3</v>
      </c>
      <c r="D37" s="11">
        <f t="shared" si="1"/>
        <v>4.9696155060244161E-3</v>
      </c>
      <c r="E37" s="11">
        <f>-(1/2)*(kr-ks)*SIN(2*RADIANS(B37))</f>
        <v>3.4729635533386056E-4</v>
      </c>
    </row>
    <row r="38" spans="2:5" x14ac:dyDescent="0.25">
      <c r="B38" s="13">
        <v>-90</v>
      </c>
      <c r="C38" s="11">
        <f t="shared" si="0"/>
        <v>1E-3</v>
      </c>
      <c r="D38" s="11">
        <f t="shared" si="1"/>
        <v>5.0000000000000001E-3</v>
      </c>
      <c r="E38" s="11">
        <f>-(1/2)*(kr-ks)*SIN(2*RADIANS(B38))</f>
        <v>2.4502969098172403E-19</v>
      </c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75" r:id="rId4">
          <objectPr defaultSize="0" autoPict="0" r:id="rId5">
            <anchor moveWithCells="1" sizeWithCells="1">
              <from>
                <xdr:col>5</xdr:col>
                <xdr:colOff>333375</xdr:colOff>
                <xdr:row>18</xdr:row>
                <xdr:rowOff>161925</xdr:rowOff>
              </from>
              <to>
                <xdr:col>11</xdr:col>
                <xdr:colOff>361950</xdr:colOff>
                <xdr:row>21</xdr:row>
                <xdr:rowOff>38100</xdr:rowOff>
              </to>
            </anchor>
          </objectPr>
        </oleObject>
      </mc:Choice>
      <mc:Fallback>
        <oleObject progId="Equation.3" shapeId="1075" r:id="rId4"/>
      </mc:Fallback>
    </mc:AlternateContent>
    <mc:AlternateContent xmlns:mc="http://schemas.openxmlformats.org/markup-compatibility/2006">
      <mc:Choice Requires="x14">
        <oleObject progId="Equation.3" shapeId="1076" r:id="rId6">
          <objectPr defaultSize="0" autoPict="0" r:id="rId7">
            <anchor moveWithCells="1" sizeWithCells="1">
              <from>
                <xdr:col>5</xdr:col>
                <xdr:colOff>333375</xdr:colOff>
                <xdr:row>21</xdr:row>
                <xdr:rowOff>161925</xdr:rowOff>
              </from>
              <to>
                <xdr:col>11</xdr:col>
                <xdr:colOff>276225</xdr:colOff>
                <xdr:row>24</xdr:row>
                <xdr:rowOff>57150</xdr:rowOff>
              </to>
            </anchor>
          </objectPr>
        </oleObject>
      </mc:Choice>
      <mc:Fallback>
        <oleObject progId="Equation.3" shapeId="1076" r:id="rId6"/>
      </mc:Fallback>
    </mc:AlternateContent>
    <mc:AlternateContent xmlns:mc="http://schemas.openxmlformats.org/markup-compatibility/2006">
      <mc:Choice Requires="x14">
        <oleObject progId="Equation.DSMT4" shapeId="1078" r:id="rId8">
          <objectPr defaultSize="0" autoPict="0" r:id="rId9">
            <anchor moveWithCells="1">
              <from>
                <xdr:col>5</xdr:col>
                <xdr:colOff>361950</xdr:colOff>
                <xdr:row>24</xdr:row>
                <xdr:rowOff>47625</xdr:rowOff>
              </from>
              <to>
                <xdr:col>11</xdr:col>
                <xdr:colOff>123825</xdr:colOff>
                <xdr:row>28</xdr:row>
                <xdr:rowOff>0</xdr:rowOff>
              </to>
            </anchor>
          </objectPr>
        </oleObject>
      </mc:Choice>
      <mc:Fallback>
        <oleObject progId="Equation.DSMT4" shapeId="1078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a</vt:lpstr>
      <vt:lpstr>kr</vt:lpstr>
      <vt:lpstr>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Gus Williams</cp:lastModifiedBy>
  <dcterms:created xsi:type="dcterms:W3CDTF">2008-09-01T22:48:29Z</dcterms:created>
  <dcterms:modified xsi:type="dcterms:W3CDTF">2019-01-17T17:41:03Z</dcterms:modified>
</cp:coreProperties>
</file>